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no/Desktop/"/>
    </mc:Choice>
  </mc:AlternateContent>
  <xr:revisionPtr revIDLastSave="0" documentId="13_ncr:1_{02197DDE-413D-AC46-B7CF-C5107EAB3C67}" xr6:coauthVersionLast="36" xr6:coauthVersionMax="36" xr10:uidLastSave="{00000000-0000-0000-0000-000000000000}"/>
  <bookViews>
    <workbookView xWindow="21480" yWindow="780" windowWidth="28040" windowHeight="17440" xr2:uid="{E08716B7-34F6-1642-AB71-0EB3DF189DC4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2" i="1"/>
  <c r="B20" i="1" l="1"/>
  <c r="B16" i="1"/>
  <c r="B15" i="1" l="1"/>
  <c r="B18" i="1" s="1"/>
  <c r="B19" i="1" s="1"/>
  <c r="B21" i="1"/>
</calcChain>
</file>

<file path=xl/sharedStrings.xml><?xml version="1.0" encoding="utf-8"?>
<sst xmlns="http://schemas.openxmlformats.org/spreadsheetml/2006/main" count="33" uniqueCount="29">
  <si>
    <t>Spreading Factor (SF)</t>
  </si>
  <si>
    <t>Bandwidth (BW)</t>
  </si>
  <si>
    <t>Code Rate</t>
  </si>
  <si>
    <t>Frame Configuration</t>
  </si>
  <si>
    <t>Payload length</t>
  </si>
  <si>
    <t>Bytes</t>
  </si>
  <si>
    <t>Preamble Length</t>
  </si>
  <si>
    <t>Symbols</t>
  </si>
  <si>
    <t>default = 8, beacon = 10</t>
  </si>
  <si>
    <t>Explicit Header</t>
  </si>
  <si>
    <t>1 = yes, 0 = no</t>
  </si>
  <si>
    <t>CRC</t>
  </si>
  <si>
    <t>Low data rate optimization</t>
  </si>
  <si>
    <t>Enabled for BW 125 kHz and SF &gt;= 11</t>
  </si>
  <si>
    <t>Time on air</t>
  </si>
  <si>
    <t>Preamble duration</t>
  </si>
  <si>
    <t>Symbol duration</t>
  </si>
  <si>
    <t>ms</t>
  </si>
  <si>
    <t>Symbols in Frame</t>
  </si>
  <si>
    <t>Time on Air (TOA)</t>
  </si>
  <si>
    <t>(seconds) One message every DC secs</t>
  </si>
  <si>
    <t>(4 / 4+ CR) = 4/5 (default), range 1-4</t>
  </si>
  <si>
    <t>range 7-12</t>
  </si>
  <si>
    <t>kHz (range 125-250)</t>
  </si>
  <si>
    <t>(2^SF / BW)</t>
  </si>
  <si>
    <t>Beta (service function)</t>
  </si>
  <si>
    <t>Symbols x sec</t>
  </si>
  <si>
    <t>channel bitrate (Kbit/s)</t>
  </si>
  <si>
    <t>Duty Cycle Delta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</si>
</sst>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A548-E87F-1946-BFB3-8C1AA4DDCBB7}">
  <dimension ref="A2:D22"/>
  <sheetViews>
    <sheetView tabSelected="1" workbookViewId="0">
      <selection activeCell="B18" sqref="B18"/>
    </sheetView>
  </sheetViews>
  <sheetFormatPr baseColWidth="10" defaultRowHeight="16" x14ac:dyDescent="0.2"/>
  <cols>
    <col min="1" max="1" width="37" customWidth="1"/>
    <col min="2" max="2" width="30" customWidth="1"/>
    <col min="3" max="3" width="13.83203125" customWidth="1"/>
  </cols>
  <sheetData>
    <row r="2" spans="1:4" x14ac:dyDescent="0.2">
      <c r="A2" t="s">
        <v>0</v>
      </c>
      <c r="B2" s="2">
        <v>7</v>
      </c>
      <c r="C2" t="s">
        <v>22</v>
      </c>
    </row>
    <row r="3" spans="1:4" x14ac:dyDescent="0.2">
      <c r="A3" t="s">
        <v>1</v>
      </c>
      <c r="B3" s="2">
        <v>125</v>
      </c>
      <c r="C3" t="s">
        <v>23</v>
      </c>
    </row>
    <row r="4" spans="1:4" x14ac:dyDescent="0.2">
      <c r="A4" t="s">
        <v>2</v>
      </c>
      <c r="B4" s="2">
        <v>1</v>
      </c>
      <c r="C4" t="s">
        <v>21</v>
      </c>
    </row>
    <row r="6" spans="1:4" x14ac:dyDescent="0.2">
      <c r="B6" t="s">
        <v>3</v>
      </c>
    </row>
    <row r="7" spans="1:4" x14ac:dyDescent="0.2">
      <c r="A7" t="s">
        <v>4</v>
      </c>
      <c r="B7" s="2">
        <v>51</v>
      </c>
      <c r="C7" t="s">
        <v>5</v>
      </c>
    </row>
    <row r="8" spans="1:4" x14ac:dyDescent="0.2">
      <c r="A8" t="s">
        <v>6</v>
      </c>
      <c r="B8" s="2">
        <v>8</v>
      </c>
      <c r="C8" t="s">
        <v>7</v>
      </c>
      <c r="D8" t="s">
        <v>8</v>
      </c>
    </row>
    <row r="9" spans="1:4" x14ac:dyDescent="0.2">
      <c r="A9" t="s">
        <v>9</v>
      </c>
      <c r="B9" s="2">
        <v>1</v>
      </c>
      <c r="C9" t="s">
        <v>10</v>
      </c>
    </row>
    <row r="10" spans="1:4" x14ac:dyDescent="0.2">
      <c r="A10" t="s">
        <v>11</v>
      </c>
      <c r="B10" s="2">
        <v>1</v>
      </c>
      <c r="C10" t="s">
        <v>10</v>
      </c>
    </row>
    <row r="12" spans="1:4" x14ac:dyDescent="0.2">
      <c r="A12" t="s">
        <v>12</v>
      </c>
      <c r="B12" s="1">
        <v>0</v>
      </c>
      <c r="C12" t="s">
        <v>10</v>
      </c>
      <c r="D12" t="s">
        <v>13</v>
      </c>
    </row>
    <row r="14" spans="1:4" x14ac:dyDescent="0.2">
      <c r="A14" t="s">
        <v>14</v>
      </c>
    </row>
    <row r="15" spans="1:4" x14ac:dyDescent="0.2">
      <c r="A15" t="s">
        <v>15</v>
      </c>
      <c r="B15" s="3">
        <f>(8+4.25)*B16</f>
        <v>12.544</v>
      </c>
      <c r="C15" t="s">
        <v>17</v>
      </c>
    </row>
    <row r="16" spans="1:4" x14ac:dyDescent="0.2">
      <c r="A16" t="s">
        <v>16</v>
      </c>
      <c r="B16" s="3">
        <f>((2^B2)/(B3*1000))*1000</f>
        <v>1.024</v>
      </c>
      <c r="C16" t="s">
        <v>17</v>
      </c>
      <c r="D16" t="s">
        <v>24</v>
      </c>
    </row>
    <row r="17" spans="1:3" x14ac:dyDescent="0.2">
      <c r="A17" t="s">
        <v>18</v>
      </c>
      <c r="B17" s="3">
        <f>8+MAXA(B20*(B4+4),0)</f>
        <v>88</v>
      </c>
    </row>
    <row r="18" spans="1:3" x14ac:dyDescent="0.2">
      <c r="A18" t="s">
        <v>19</v>
      </c>
      <c r="B18" s="3">
        <f>B15+B17*B16</f>
        <v>102.65599999999999</v>
      </c>
      <c r="C18" t="s">
        <v>17</v>
      </c>
    </row>
    <row r="19" spans="1:3" x14ac:dyDescent="0.2">
      <c r="A19" t="s">
        <v>28</v>
      </c>
      <c r="B19" s="3">
        <f>ROUND(B18/10, 1)</f>
        <v>10.3</v>
      </c>
      <c r="C19" t="s">
        <v>20</v>
      </c>
    </row>
    <row r="20" spans="1:3" x14ac:dyDescent="0.2">
      <c r="A20" t="s">
        <v>25</v>
      </c>
      <c r="B20">
        <f>CEILING((8*B7-4*B2+28+16*B10-20*ABS(B9-1))/(4*(B2-2*B12)),1)</f>
        <v>16</v>
      </c>
    </row>
    <row r="21" spans="1:3" x14ac:dyDescent="0.2">
      <c r="A21" t="s">
        <v>26</v>
      </c>
      <c r="B21" s="3">
        <f>1000/B16</f>
        <v>976.5625</v>
      </c>
    </row>
    <row r="22" spans="1:3" x14ac:dyDescent="0.2">
      <c r="A22" t="s">
        <v>27</v>
      </c>
      <c r="B22" s="3">
        <f>B21*B2/1000</f>
        <v>6.8359375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Bononi</dc:creator>
  <cp:lastModifiedBy>Luciano Bononi</cp:lastModifiedBy>
  <dcterms:created xsi:type="dcterms:W3CDTF">2020-04-08T12:28:10Z</dcterms:created>
  <dcterms:modified xsi:type="dcterms:W3CDTF">2020-05-01T09:47:48Z</dcterms:modified>
</cp:coreProperties>
</file>